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tor.GGBGOV\Downloads\"/>
    </mc:Choice>
  </mc:AlternateContent>
  <xr:revisionPtr revIDLastSave="0" documentId="13_ncr:1_{2164EADB-1FB2-44C4-91CB-FBB799BDF574}" xr6:coauthVersionLast="47" xr6:coauthVersionMax="47" xr10:uidLastSave="{00000000-0000-0000-0000-000000000000}"/>
  <bookViews>
    <workbookView xWindow="-108" yWindow="-108" windowWidth="23256" windowHeight="13896" xr2:uid="{A0AF431D-595C-4D7E-A398-E7F6F7D027B4}"/>
  </bookViews>
  <sheets>
    <sheet name="Exports for the year 2020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56" i="1"/>
  <c r="D55" i="1"/>
  <c r="D54" i="1"/>
  <c r="D53" i="1"/>
  <c r="D52" i="1"/>
  <c r="D51" i="1"/>
  <c r="D47" i="1"/>
  <c r="D46" i="1"/>
  <c r="D45" i="1"/>
  <c r="D44" i="1"/>
  <c r="D43" i="1"/>
  <c r="D38" i="1"/>
  <c r="D37" i="1"/>
  <c r="D36" i="1"/>
  <c r="D35" i="1"/>
  <c r="D31" i="1"/>
  <c r="D30" i="1"/>
  <c r="D29" i="1"/>
  <c r="D28" i="1"/>
  <c r="D27" i="1"/>
  <c r="F4" i="1"/>
  <c r="F10" i="1"/>
  <c r="F9" i="1"/>
  <c r="F8" i="1"/>
  <c r="F6" i="1"/>
  <c r="C11" i="1"/>
  <c r="D48" i="1" l="1"/>
  <c r="D57" i="1"/>
  <c r="D32" i="1"/>
  <c r="B13" i="1" s="1"/>
  <c r="D39" i="1"/>
  <c r="D11" i="1"/>
  <c r="F5" i="1"/>
  <c r="F7" i="1"/>
  <c r="B11" i="1"/>
  <c r="F11" i="1" l="1"/>
</calcChain>
</file>

<file path=xl/sharedStrings.xml><?xml version="1.0" encoding="utf-8"?>
<sst xmlns="http://schemas.openxmlformats.org/spreadsheetml/2006/main" count="77" uniqueCount="38">
  <si>
    <t>Importer</t>
  </si>
  <si>
    <t>GGB 2020</t>
  </si>
  <si>
    <t>GGB 2021</t>
  </si>
  <si>
    <t>GGB 2022</t>
  </si>
  <si>
    <t>GGB 2023</t>
  </si>
  <si>
    <t>Belgium</t>
  </si>
  <si>
    <t>Canada</t>
  </si>
  <si>
    <t>China</t>
  </si>
  <si>
    <t>Switzerland</t>
  </si>
  <si>
    <t>United Arab Emirates</t>
  </si>
  <si>
    <t>United Kingdom</t>
  </si>
  <si>
    <t>USA</t>
  </si>
  <si>
    <t>Grand Total</t>
  </si>
  <si>
    <t>KEY</t>
  </si>
  <si>
    <t>YEAR</t>
  </si>
  <si>
    <t xml:space="preserve">Total </t>
  </si>
  <si>
    <t>Gold Exports Recorded in Kilograms by the Guyana Gold Board by country  2020-2023</t>
  </si>
  <si>
    <t>CAN</t>
  </si>
  <si>
    <t>UAE</t>
  </si>
  <si>
    <t>BEL</t>
  </si>
  <si>
    <t>SWITZ</t>
  </si>
  <si>
    <t>US</t>
  </si>
  <si>
    <t>UK</t>
  </si>
  <si>
    <t>Producers</t>
  </si>
  <si>
    <t>Adamantium Holdings, AGM Inc, EL Dorado Trading, Guyana Gold Board &amp; Troy Resources</t>
  </si>
  <si>
    <t xml:space="preserve">AGM Inc, EL Dorado Trading &amp; Guyana Gold Board </t>
  </si>
  <si>
    <t>AGM Inc</t>
  </si>
  <si>
    <t>AGM inc</t>
  </si>
  <si>
    <t>EL Dorado Trading</t>
  </si>
  <si>
    <t>Gold Bar Dev. &amp; Cons. Inc</t>
  </si>
  <si>
    <t xml:space="preserve">Dinar Trading </t>
  </si>
  <si>
    <t>Adolphus Mining, EL Dorado Trading, Mohamed's Ent &amp; Pure Diamond Inc</t>
  </si>
  <si>
    <t xml:space="preserve">EL Dorado Trading </t>
  </si>
  <si>
    <t>EL Dorado Trading , Guyana Gold Board, Mohamed's Enterprise &amp; Pure  Diamond Inc</t>
  </si>
  <si>
    <t xml:space="preserve">Difference of 0.01 is due to rounding </t>
  </si>
  <si>
    <t>Grams</t>
  </si>
  <si>
    <t>GGB Grand Total (KG)</t>
  </si>
  <si>
    <t>Kilograms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</si>
</sst>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_);\(0\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4" xfId="0" applyNumberFormat="1" applyBorder="1" applyAlignment="1">
      <alignment horizontal="left"/>
    </xf>
    <xf numFmtId="164" fontId="0" fillId="2" borderId="5" xfId="1" applyFont="1" applyFill="1" applyBorder="1"/>
    <xf numFmtId="164" fontId="0" fillId="0" borderId="6" xfId="0" applyNumberFormat="1" applyBorder="1"/>
    <xf numFmtId="164" fontId="0" fillId="3" borderId="5" xfId="1" applyFont="1" applyFill="1" applyBorder="1"/>
    <xf numFmtId="0" fontId="0" fillId="4" borderId="5" xfId="0" applyFill="1" applyBorder="1"/>
    <xf numFmtId="164" fontId="0" fillId="4" borderId="5" xfId="1" applyFont="1" applyFill="1" applyBorder="1"/>
    <xf numFmtId="164" fontId="1" fillId="4" borderId="5" xfId="1" applyFont="1" applyFill="1" applyBorder="1"/>
    <xf numFmtId="164" fontId="0" fillId="4" borderId="5" xfId="1" applyFont="1" applyFill="1" applyBorder="1" applyAlignment="1">
      <alignment horizontal="right"/>
    </xf>
    <xf numFmtId="0" fontId="0" fillId="5" borderId="5" xfId="0" applyFill="1" applyBorder="1"/>
    <xf numFmtId="164" fontId="0" fillId="5" borderId="5" xfId="1" applyFont="1" applyFill="1" applyBorder="1"/>
    <xf numFmtId="164" fontId="1" fillId="5" borderId="5" xfId="1" applyFont="1" applyFill="1" applyBorder="1"/>
    <xf numFmtId="164" fontId="0" fillId="5" borderId="5" xfId="1" applyFont="1" applyFill="1" applyBorder="1" applyAlignment="1">
      <alignment horizontal="right"/>
    </xf>
    <xf numFmtId="164" fontId="0" fillId="6" borderId="5" xfId="1" applyFont="1" applyFill="1" applyBorder="1"/>
    <xf numFmtId="164" fontId="1" fillId="6" borderId="5" xfId="1" applyFont="1" applyFill="1" applyBorder="1"/>
    <xf numFmtId="164" fontId="0" fillId="6" borderId="5" xfId="1" applyFont="1" applyFill="1" applyBorder="1" applyAlignment="1">
      <alignment horizontal="right"/>
    </xf>
    <xf numFmtId="164" fontId="0" fillId="7" borderId="5" xfId="1" applyFont="1" applyFill="1" applyBorder="1"/>
    <xf numFmtId="164" fontId="1" fillId="7" borderId="5" xfId="1" applyFont="1" applyFill="1" applyBorder="1"/>
    <xf numFmtId="164" fontId="0" fillId="7" borderId="5" xfId="1" applyFont="1" applyFill="1" applyBorder="1" applyAlignment="1">
      <alignment horizontal="right"/>
    </xf>
    <xf numFmtId="164" fontId="0" fillId="0" borderId="7" xfId="0" applyNumberFormat="1" applyBorder="1" applyAlignment="1">
      <alignment horizontal="left"/>
    </xf>
    <xf numFmtId="164" fontId="0" fillId="8" borderId="8" xfId="1" applyFont="1" applyFill="1" applyBorder="1"/>
    <xf numFmtId="164" fontId="1" fillId="8" borderId="8" xfId="1" applyFont="1" applyFill="1" applyBorder="1"/>
    <xf numFmtId="164" fontId="0" fillId="8" borderId="8" xfId="1" applyFont="1" applyFill="1" applyBorder="1" applyAlignment="1">
      <alignment horizontal="right"/>
    </xf>
    <xf numFmtId="164" fontId="0" fillId="0" borderId="9" xfId="0" applyNumberFormat="1" applyBorder="1"/>
    <xf numFmtId="164" fontId="0" fillId="0" borderId="13" xfId="0" applyNumberFormat="1" applyBorder="1" applyAlignment="1">
      <alignment horizontal="left"/>
    </xf>
    <xf numFmtId="0" fontId="0" fillId="3" borderId="5" xfId="0" applyFill="1" applyBorder="1"/>
    <xf numFmtId="0" fontId="0" fillId="6" borderId="5" xfId="0" applyFill="1" applyBorder="1"/>
    <xf numFmtId="0" fontId="0" fillId="7" borderId="5" xfId="0" applyFill="1" applyBorder="1"/>
    <xf numFmtId="164" fontId="5" fillId="0" borderId="0" xfId="0" applyNumberFormat="1" applyFont="1"/>
    <xf numFmtId="164" fontId="0" fillId="0" borderId="5" xfId="0" applyNumberFormat="1" applyBorder="1" applyAlignment="1">
      <alignment horizontal="left"/>
    </xf>
    <xf numFmtId="0" fontId="0" fillId="8" borderId="5" xfId="0" applyFill="1" applyBorder="1"/>
    <xf numFmtId="0" fontId="0" fillId="0" borderId="5" xfId="0" applyBorder="1"/>
    <xf numFmtId="164" fontId="0" fillId="8" borderId="5" xfId="1" applyFont="1" applyFill="1" applyBorder="1"/>
    <xf numFmtId="0" fontId="0" fillId="0" borderId="5" xfId="0" applyBorder="1" applyAlignment="1">
      <alignment wrapText="1"/>
    </xf>
    <xf numFmtId="164" fontId="6" fillId="0" borderId="0" xfId="0" applyNumberFormat="1" applyFont="1"/>
    <xf numFmtId="164" fontId="6" fillId="0" borderId="0" xfId="0" applyNumberFormat="1" applyFont="1" applyAlignment="1">
      <alignment horizontal="left"/>
    </xf>
    <xf numFmtId="164" fontId="0" fillId="0" borderId="5" xfId="0" applyNumberFormat="1" applyBorder="1"/>
    <xf numFmtId="0" fontId="0" fillId="2" borderId="16" xfId="0" applyFill="1" applyBorder="1"/>
    <xf numFmtId="0" fontId="0" fillId="9" borderId="3" xfId="0" applyFill="1" applyBorder="1" applyAlignment="1">
      <alignment horizontal="center"/>
    </xf>
    <xf numFmtId="165" fontId="2" fillId="10" borderId="14" xfId="0" applyNumberFormat="1" applyFont="1" applyFill="1" applyBorder="1"/>
    <xf numFmtId="164" fontId="2" fillId="10" borderId="4" xfId="0" applyNumberFormat="1" applyFont="1" applyFill="1" applyBorder="1" applyAlignment="1">
      <alignment horizontal="center"/>
    </xf>
    <xf numFmtId="165" fontId="2" fillId="10" borderId="5" xfId="0" applyNumberFormat="1" applyFont="1" applyFill="1" applyBorder="1" applyAlignment="1">
      <alignment horizontal="center"/>
    </xf>
    <xf numFmtId="165" fontId="2" fillId="10" borderId="6" xfId="0" applyNumberFormat="1" applyFont="1" applyFill="1" applyBorder="1" applyAlignment="1">
      <alignment horizontal="center"/>
    </xf>
    <xf numFmtId="164" fontId="2" fillId="10" borderId="10" xfId="0" applyNumberFormat="1" applyFont="1" applyFill="1" applyBorder="1" applyAlignment="1">
      <alignment horizontal="left"/>
    </xf>
    <xf numFmtId="164" fontId="2" fillId="9" borderId="11" xfId="1" applyFont="1" applyFill="1" applyBorder="1"/>
    <xf numFmtId="164" fontId="2" fillId="9" borderId="11" xfId="1" applyFont="1" applyFill="1" applyBorder="1" applyAlignment="1">
      <alignment horizontal="center"/>
    </xf>
    <xf numFmtId="164" fontId="2" fillId="10" borderId="12" xfId="0" applyNumberFormat="1" applyFont="1" applyFill="1" applyBorder="1"/>
    <xf numFmtId="0" fontId="8" fillId="11" borderId="0" xfId="0" applyFont="1" applyFill="1"/>
    <xf numFmtId="0" fontId="0" fillId="11" borderId="0" xfId="0" applyFill="1"/>
    <xf numFmtId="0" fontId="7" fillId="9" borderId="5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164" fontId="2" fillId="9" borderId="15" xfId="0" applyNumberFormat="1" applyFont="1" applyFill="1" applyBorder="1"/>
    <xf numFmtId="164" fontId="2" fillId="9" borderId="17" xfId="0" applyNumberFormat="1" applyFont="1" applyFill="1" applyBorder="1"/>
    <xf numFmtId="164" fontId="4" fillId="9" borderId="5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165" fontId="2" fillId="10" borderId="14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DF5FD-531C-4C18-986F-1D04A0E863CC}">
  <dimension ref="A1:F58"/>
  <sheetViews>
    <sheetView tabSelected="1" topLeftCell="A43" workbookViewId="0">
      <selection activeCell="G50" sqref="G50"/>
    </sheetView>
  </sheetViews>
  <sheetFormatPr defaultRowHeight="14.4" x14ac:dyDescent="0.3"/>
  <cols>
    <col min="1" max="3" width="23.109375" customWidth="1"/>
    <col min="4" max="5" width="15.33203125" customWidth="1"/>
    <col min="6" max="6" width="22.88671875" customWidth="1"/>
    <col min="10" max="10" width="18.44140625" customWidth="1"/>
    <col min="11" max="11" width="20.109375" customWidth="1"/>
    <col min="12" max="12" width="16.5546875" customWidth="1"/>
  </cols>
  <sheetData>
    <row r="1" spans="1:6" ht="18" x14ac:dyDescent="0.35">
      <c r="A1" s="54" t="s">
        <v>16</v>
      </c>
      <c r="B1" s="55"/>
      <c r="C1" s="55"/>
      <c r="D1" s="55"/>
      <c r="E1" s="55"/>
      <c r="F1" s="55"/>
    </row>
    <row r="2" spans="1:6" x14ac:dyDescent="0.3">
      <c r="A2" s="38"/>
      <c r="B2" s="56" t="s">
        <v>14</v>
      </c>
      <c r="C2" s="56"/>
      <c r="D2" s="56"/>
      <c r="E2" s="56"/>
      <c r="F2" s="39"/>
    </row>
    <row r="3" spans="1:6" x14ac:dyDescent="0.3">
      <c r="A3" s="40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2" t="s">
        <v>36</v>
      </c>
    </row>
    <row r="4" spans="1:6" x14ac:dyDescent="0.3">
      <c r="A4" s="1" t="s">
        <v>5</v>
      </c>
      <c r="B4" s="2">
        <v>248.83</v>
      </c>
      <c r="C4" s="2">
        <v>93.31</v>
      </c>
      <c r="D4" s="2">
        <v>31.1</v>
      </c>
      <c r="E4" s="2"/>
      <c r="F4" s="3">
        <f t="shared" ref="F4:F10" si="0">SUM(B4:E4)</f>
        <v>373.24</v>
      </c>
    </row>
    <row r="5" spans="1:6" x14ac:dyDescent="0.3">
      <c r="A5" s="1" t="s">
        <v>6</v>
      </c>
      <c r="B5" s="4">
        <v>10417.290000000001</v>
      </c>
      <c r="C5" s="4">
        <v>4324.37</v>
      </c>
      <c r="D5" s="4">
        <v>3085.85</v>
      </c>
      <c r="E5" s="4">
        <v>2750.51</v>
      </c>
      <c r="F5" s="3">
        <f t="shared" si="0"/>
        <v>20578.019999999997</v>
      </c>
    </row>
    <row r="6" spans="1:6" x14ac:dyDescent="0.3">
      <c r="A6" s="1" t="s">
        <v>7</v>
      </c>
      <c r="B6" s="7"/>
      <c r="C6" s="8"/>
      <c r="D6" s="8"/>
      <c r="E6" s="6">
        <v>650.91999999999996</v>
      </c>
      <c r="F6" s="3">
        <f t="shared" si="0"/>
        <v>650.91999999999996</v>
      </c>
    </row>
    <row r="7" spans="1:6" x14ac:dyDescent="0.3">
      <c r="A7" s="1" t="s">
        <v>8</v>
      </c>
      <c r="B7" s="11">
        <v>1082.47</v>
      </c>
      <c r="C7" s="12">
        <v>129.38999999999999</v>
      </c>
      <c r="D7" s="12"/>
      <c r="E7" s="10"/>
      <c r="F7" s="3">
        <f t="shared" si="0"/>
        <v>1211.8600000000001</v>
      </c>
    </row>
    <row r="8" spans="1:6" x14ac:dyDescent="0.3">
      <c r="A8" s="1" t="s">
        <v>9</v>
      </c>
      <c r="B8" s="14">
        <v>6097.27</v>
      </c>
      <c r="C8" s="15">
        <v>9392.5</v>
      </c>
      <c r="D8" s="15">
        <v>11533.84</v>
      </c>
      <c r="E8" s="13">
        <v>9719.9699999999993</v>
      </c>
      <c r="F8" s="3">
        <f t="shared" si="0"/>
        <v>36743.58</v>
      </c>
    </row>
    <row r="9" spans="1:6" x14ac:dyDescent="0.3">
      <c r="A9" s="1" t="s">
        <v>10</v>
      </c>
      <c r="B9" s="17">
        <v>59.19</v>
      </c>
      <c r="C9" s="18"/>
      <c r="D9" s="18"/>
      <c r="E9" s="16"/>
      <c r="F9" s="3">
        <f t="shared" si="0"/>
        <v>59.19</v>
      </c>
    </row>
    <row r="10" spans="1:6" ht="15" thickBot="1" x14ac:dyDescent="0.35">
      <c r="A10" s="19" t="s">
        <v>11</v>
      </c>
      <c r="B10" s="21">
        <v>299.5</v>
      </c>
      <c r="C10" s="22">
        <v>363.36</v>
      </c>
      <c r="D10" s="22">
        <v>357.14</v>
      </c>
      <c r="E10" s="20">
        <v>472.68</v>
      </c>
      <c r="F10" s="23">
        <f t="shared" si="0"/>
        <v>1492.68</v>
      </c>
    </row>
    <row r="11" spans="1:6" ht="15" thickBot="1" x14ac:dyDescent="0.35">
      <c r="A11" s="43" t="s">
        <v>12</v>
      </c>
      <c r="B11" s="44">
        <f>SUM(B4:B10)</f>
        <v>18204.55</v>
      </c>
      <c r="C11" s="44">
        <f>SUM(C4:C10)</f>
        <v>14302.93</v>
      </c>
      <c r="D11" s="45">
        <f>SUM(D4:D10)</f>
        <v>15007.93</v>
      </c>
      <c r="E11" s="44">
        <f>SUM(E4:E10)</f>
        <v>13594.08</v>
      </c>
      <c r="F11" s="46">
        <f>SUM(F4:F10)</f>
        <v>61109.49</v>
      </c>
    </row>
    <row r="13" spans="1:6" x14ac:dyDescent="0.3">
      <c r="A13" s="35" t="s">
        <v>15</v>
      </c>
      <c r="B13" s="34">
        <f>D32+D39+D48+D57</f>
        <v>61109.500939999998</v>
      </c>
      <c r="C13" s="47" t="s">
        <v>34</v>
      </c>
      <c r="D13" s="48"/>
    </row>
    <row r="15" spans="1:6" ht="21" x14ac:dyDescent="0.4">
      <c r="A15" s="53" t="s">
        <v>13</v>
      </c>
      <c r="B15" s="53"/>
    </row>
    <row r="16" spans="1:6" x14ac:dyDescent="0.3">
      <c r="A16" s="24" t="s">
        <v>5</v>
      </c>
      <c r="B16" s="37"/>
    </row>
    <row r="17" spans="1:4" x14ac:dyDescent="0.3">
      <c r="A17" s="1" t="s">
        <v>6</v>
      </c>
      <c r="B17" s="25"/>
    </row>
    <row r="18" spans="1:4" x14ac:dyDescent="0.3">
      <c r="A18" s="1" t="s">
        <v>7</v>
      </c>
      <c r="B18" s="5"/>
    </row>
    <row r="19" spans="1:4" x14ac:dyDescent="0.3">
      <c r="A19" s="1" t="s">
        <v>8</v>
      </c>
      <c r="B19" s="9"/>
    </row>
    <row r="20" spans="1:4" x14ac:dyDescent="0.3">
      <c r="A20" s="1" t="s">
        <v>9</v>
      </c>
      <c r="B20" s="26"/>
      <c r="C20" s="28"/>
    </row>
    <row r="21" spans="1:4" x14ac:dyDescent="0.3">
      <c r="A21" s="1" t="s">
        <v>10</v>
      </c>
      <c r="B21" s="27"/>
    </row>
    <row r="22" spans="1:4" x14ac:dyDescent="0.3">
      <c r="A22" s="29" t="s">
        <v>11</v>
      </c>
      <c r="B22" s="30"/>
    </row>
    <row r="26" spans="1:4" x14ac:dyDescent="0.3">
      <c r="A26" s="49">
        <v>2023</v>
      </c>
      <c r="B26" s="49" t="s">
        <v>23</v>
      </c>
      <c r="C26" s="50" t="s">
        <v>35</v>
      </c>
      <c r="D26" s="50" t="s">
        <v>37</v>
      </c>
    </row>
    <row r="27" spans="1:4" x14ac:dyDescent="0.3">
      <c r="A27" s="29" t="s">
        <v>6</v>
      </c>
      <c r="B27" s="29" t="s">
        <v>27</v>
      </c>
      <c r="C27" s="4">
        <v>2750508.7</v>
      </c>
      <c r="D27" s="36">
        <f>C27/1000</f>
        <v>2750.5087000000003</v>
      </c>
    </row>
    <row r="28" spans="1:4" x14ac:dyDescent="0.3">
      <c r="A28" s="29" t="s">
        <v>7</v>
      </c>
      <c r="B28" s="29" t="s">
        <v>27</v>
      </c>
      <c r="C28" s="6">
        <v>650917.19999999995</v>
      </c>
      <c r="D28" s="36">
        <f t="shared" ref="D28:D31" si="1">C28/1000</f>
        <v>650.91719999999998</v>
      </c>
    </row>
    <row r="29" spans="1:4" ht="57.6" x14ac:dyDescent="0.3">
      <c r="A29" s="29" t="s">
        <v>9</v>
      </c>
      <c r="B29" s="33" t="s">
        <v>33</v>
      </c>
      <c r="C29" s="13">
        <v>9719971.5999999996</v>
      </c>
      <c r="D29" s="36">
        <f t="shared" si="1"/>
        <v>9719.9715999999989</v>
      </c>
    </row>
    <row r="30" spans="1:4" x14ac:dyDescent="0.3">
      <c r="A30" s="29" t="s">
        <v>10</v>
      </c>
      <c r="B30" s="29"/>
      <c r="C30" s="16">
        <v>0</v>
      </c>
      <c r="D30" s="36">
        <f t="shared" si="1"/>
        <v>0</v>
      </c>
    </row>
    <row r="31" spans="1:4" x14ac:dyDescent="0.3">
      <c r="A31" s="29" t="s">
        <v>11</v>
      </c>
      <c r="B31" s="31" t="s">
        <v>30</v>
      </c>
      <c r="C31" s="32">
        <v>472677.14</v>
      </c>
      <c r="D31" s="36">
        <f t="shared" si="1"/>
        <v>472.67714000000001</v>
      </c>
    </row>
    <row r="32" spans="1:4" ht="15" thickBot="1" x14ac:dyDescent="0.35">
      <c r="D32" s="51">
        <f>SUM(D27:D31)</f>
        <v>13594.074639999999</v>
      </c>
    </row>
    <row r="33" spans="1:4" ht="15" thickTop="1" x14ac:dyDescent="0.3"/>
    <row r="34" spans="1:4" x14ac:dyDescent="0.3">
      <c r="A34" s="49">
        <v>2022</v>
      </c>
      <c r="B34" s="49" t="s">
        <v>23</v>
      </c>
      <c r="C34" s="50" t="s">
        <v>35</v>
      </c>
      <c r="D34" s="50" t="s">
        <v>37</v>
      </c>
    </row>
    <row r="35" spans="1:4" x14ac:dyDescent="0.3">
      <c r="A35" s="31" t="s">
        <v>17</v>
      </c>
      <c r="B35" s="31" t="s">
        <v>26</v>
      </c>
      <c r="C35" s="4">
        <v>3085850.0000000005</v>
      </c>
      <c r="D35" s="36">
        <f>C35/1000</f>
        <v>3085.8500000000004</v>
      </c>
    </row>
    <row r="36" spans="1:4" x14ac:dyDescent="0.3">
      <c r="A36" s="31" t="s">
        <v>11</v>
      </c>
      <c r="B36" s="31" t="s">
        <v>30</v>
      </c>
      <c r="C36" s="32">
        <v>357142.44000000006</v>
      </c>
      <c r="D36" s="36">
        <f t="shared" ref="D36:D38" si="2">C36/1000</f>
        <v>357.14244000000008</v>
      </c>
    </row>
    <row r="37" spans="1:4" ht="57.6" x14ac:dyDescent="0.3">
      <c r="A37" s="31" t="s">
        <v>18</v>
      </c>
      <c r="B37" s="33" t="s">
        <v>33</v>
      </c>
      <c r="C37" s="13">
        <v>11533835.43</v>
      </c>
      <c r="D37" s="36">
        <f t="shared" si="2"/>
        <v>11533.835429999999</v>
      </c>
    </row>
    <row r="38" spans="1:4" x14ac:dyDescent="0.3">
      <c r="A38" s="31" t="s">
        <v>19</v>
      </c>
      <c r="B38" s="31" t="s">
        <v>32</v>
      </c>
      <c r="C38" s="2">
        <v>31103.9</v>
      </c>
      <c r="D38" s="36">
        <f t="shared" si="2"/>
        <v>31.103900000000003</v>
      </c>
    </row>
    <row r="39" spans="1:4" ht="15" thickBot="1" x14ac:dyDescent="0.35">
      <c r="D39" s="51">
        <f>SUM(D35:D38)</f>
        <v>15007.931769999999</v>
      </c>
    </row>
    <row r="40" spans="1:4" ht="15" thickTop="1" x14ac:dyDescent="0.3"/>
    <row r="42" spans="1:4" x14ac:dyDescent="0.3">
      <c r="A42" s="50">
        <v>2021</v>
      </c>
      <c r="B42" s="49" t="s">
        <v>23</v>
      </c>
      <c r="C42" s="50" t="s">
        <v>35</v>
      </c>
      <c r="D42" s="50" t="s">
        <v>37</v>
      </c>
    </row>
    <row r="43" spans="1:4" ht="43.2" x14ac:dyDescent="0.3">
      <c r="A43" s="31" t="s">
        <v>17</v>
      </c>
      <c r="B43" s="33" t="s">
        <v>25</v>
      </c>
      <c r="C43" s="4">
        <v>4324373.0999999996</v>
      </c>
      <c r="D43" s="36">
        <f>C43/1000</f>
        <v>4324.3730999999998</v>
      </c>
    </row>
    <row r="44" spans="1:4" ht="57.6" x14ac:dyDescent="0.3">
      <c r="A44" s="31" t="s">
        <v>18</v>
      </c>
      <c r="B44" s="33" t="s">
        <v>31</v>
      </c>
      <c r="C44" s="13">
        <v>9392502.410000002</v>
      </c>
      <c r="D44" s="36">
        <f t="shared" ref="D44:D47" si="3">C44/1000</f>
        <v>9392.5024100000028</v>
      </c>
    </row>
    <row r="45" spans="1:4" x14ac:dyDescent="0.3">
      <c r="A45" s="31" t="s">
        <v>19</v>
      </c>
      <c r="B45" s="31" t="s">
        <v>28</v>
      </c>
      <c r="C45" s="2">
        <v>93312</v>
      </c>
      <c r="D45" s="36">
        <f t="shared" si="3"/>
        <v>93.311999999999998</v>
      </c>
    </row>
    <row r="46" spans="1:4" x14ac:dyDescent="0.3">
      <c r="A46" s="31" t="s">
        <v>20</v>
      </c>
      <c r="B46" s="31" t="s">
        <v>28</v>
      </c>
      <c r="C46" s="10">
        <v>129389.1</v>
      </c>
      <c r="D46" s="36">
        <f t="shared" si="3"/>
        <v>129.38910000000001</v>
      </c>
    </row>
    <row r="47" spans="1:4" x14ac:dyDescent="0.3">
      <c r="A47" s="31" t="s">
        <v>11</v>
      </c>
      <c r="B47" s="31" t="s">
        <v>30</v>
      </c>
      <c r="C47" s="32">
        <v>363364.33</v>
      </c>
      <c r="D47" s="36">
        <f t="shared" si="3"/>
        <v>363.36433</v>
      </c>
    </row>
    <row r="48" spans="1:4" ht="15" thickBot="1" x14ac:dyDescent="0.35">
      <c r="D48" s="52">
        <f>SUM(D43:D47)</f>
        <v>14302.940940000002</v>
      </c>
    </row>
    <row r="49" spans="1:4" ht="15" thickTop="1" x14ac:dyDescent="0.3"/>
    <row r="50" spans="1:4" x14ac:dyDescent="0.3">
      <c r="A50" s="49">
        <v>2020</v>
      </c>
      <c r="B50" s="49" t="s">
        <v>23</v>
      </c>
      <c r="C50" s="50" t="s">
        <v>35</v>
      </c>
      <c r="D50" s="50" t="s">
        <v>37</v>
      </c>
    </row>
    <row r="51" spans="1:4" ht="57.6" x14ac:dyDescent="0.3">
      <c r="A51" s="31" t="s">
        <v>17</v>
      </c>
      <c r="B51" s="33" t="s">
        <v>24</v>
      </c>
      <c r="C51" s="4">
        <v>10417294.699999999</v>
      </c>
      <c r="D51" s="36">
        <f>C51/1000</f>
        <v>10417.294699999999</v>
      </c>
    </row>
    <row r="52" spans="1:4" ht="57.6" x14ac:dyDescent="0.3">
      <c r="A52" s="31" t="s">
        <v>18</v>
      </c>
      <c r="B52" s="33" t="s">
        <v>31</v>
      </c>
      <c r="C52" s="13">
        <v>6097265.1300000008</v>
      </c>
      <c r="D52" s="36">
        <f t="shared" ref="D52:D56" si="4">C52/1000</f>
        <v>6097.2651300000007</v>
      </c>
    </row>
    <row r="53" spans="1:4" x14ac:dyDescent="0.3">
      <c r="A53" s="31" t="s">
        <v>21</v>
      </c>
      <c r="B53" s="31" t="s">
        <v>30</v>
      </c>
      <c r="C53" s="32">
        <v>299503.26</v>
      </c>
      <c r="D53" s="36">
        <f t="shared" si="4"/>
        <v>299.50326000000001</v>
      </c>
    </row>
    <row r="54" spans="1:4" x14ac:dyDescent="0.3">
      <c r="A54" s="31" t="s">
        <v>20</v>
      </c>
      <c r="B54" s="31" t="s">
        <v>28</v>
      </c>
      <c r="C54" s="10">
        <v>1082469</v>
      </c>
      <c r="D54" s="36">
        <f t="shared" si="4"/>
        <v>1082.4690000000001</v>
      </c>
    </row>
    <row r="55" spans="1:4" x14ac:dyDescent="0.3">
      <c r="A55" s="31" t="s">
        <v>19</v>
      </c>
      <c r="B55" s="31" t="s">
        <v>28</v>
      </c>
      <c r="C55" s="2">
        <v>248828.5</v>
      </c>
      <c r="D55" s="36">
        <f t="shared" si="4"/>
        <v>248.82849999999999</v>
      </c>
    </row>
    <row r="56" spans="1:4" x14ac:dyDescent="0.3">
      <c r="A56" s="31" t="s">
        <v>22</v>
      </c>
      <c r="B56" s="31" t="s">
        <v>29</v>
      </c>
      <c r="C56" s="16">
        <v>59193</v>
      </c>
      <c r="D56" s="36">
        <f t="shared" si="4"/>
        <v>59.192999999999998</v>
      </c>
    </row>
    <row r="57" spans="1:4" ht="15" thickBot="1" x14ac:dyDescent="0.35">
      <c r="D57" s="51">
        <f>SUM(D51:D56)</f>
        <v>18204.55359</v>
      </c>
    </row>
    <row r="58" spans="1:4" ht="15" thickTop="1" x14ac:dyDescent="0.3"/>
  </sheetData>
  <sheetProtection algorithmName="SHA-512" hashValue="IjGY7qE4xOm2bfdk9J59NnXX5pYmu78oy9AMFz9a85tnnpDtveLLNhrwDo7E/25t+hODt9RItD5v651iV36vnw==" saltValue="hikVKByuuyrxhpro45e/1w==" spinCount="100000" sheet="1" objects="1" scenarios="1"/>
  <mergeCells count="3">
    <mergeCell ref="A15:B15"/>
    <mergeCell ref="A1:F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Exports for the year 2020-2023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Proverbseight   Jones</dc:creator>
  <cp:lastModifiedBy>Guyana Gold Board Guyana Gold Board</cp:lastModifiedBy>
  <dcterms:created xsi:type="dcterms:W3CDTF">2025-06-27T12:15:10Z</dcterms:created>
  <dcterms:modified xsi:type="dcterms:W3CDTF">2025-07-04T20:34:02Z</dcterms:modified>
</cp:coreProperties>
</file>